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NFORMES CTBG CUMPLIMIENTO OBLIGACIONES\2021\"/>
    </mc:Choice>
  </mc:AlternateContent>
  <bookViews>
    <workbookView xWindow="0" yWindow="0" windowWidth="10005" windowHeight="1167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3" i="2"/>
  <c r="B18" i="2"/>
  <c r="B17" i="2"/>
  <c r="B16" i="2"/>
  <c r="B15" i="2"/>
  <c r="B14" i="2"/>
  <c r="B13" i="2"/>
  <c r="B23" i="2"/>
  <c r="E13" i="2"/>
  <c r="C18" i="2" l="1"/>
  <c r="B22" i="2"/>
  <c r="B24" i="2" s="1"/>
  <c r="C24" i="2" s="1"/>
  <c r="C15" i="2"/>
  <c r="C13" i="2"/>
  <c r="C17" i="2"/>
  <c r="C23" i="2"/>
  <c r="C16" i="2"/>
  <c r="C14" i="2"/>
  <c r="E18" i="2"/>
  <c r="C22" i="2" l="1"/>
</calcChain>
</file>

<file path=xl/sharedStrings.xml><?xml version="1.0" encoding="utf-8"?>
<sst xmlns="http://schemas.openxmlformats.org/spreadsheetml/2006/main" count="31" uniqueCount="23">
  <si>
    <t>OBRAS</t>
  </si>
  <si>
    <t>SUMINISTROS</t>
  </si>
  <si>
    <t>SERVICIOS</t>
  </si>
  <si>
    <t>PRIVADOS</t>
  </si>
  <si>
    <t>TOTAL</t>
  </si>
  <si>
    <t>VOLUMEN</t>
  </si>
  <si>
    <t>%</t>
  </si>
  <si>
    <t>CONTRATOS</t>
  </si>
  <si>
    <t>ABIERTO 1 CRITERIO</t>
  </si>
  <si>
    <t>ABIERTO VARIOS CRITERIOS</t>
  </si>
  <si>
    <t>ABIERTO SIMPLIFICADO 1 CRITERIO</t>
  </si>
  <si>
    <t>ABIERTO SIMPLIFICADO VARIOS CRITERIOS</t>
  </si>
  <si>
    <t>NEGOCIADO SIN/CON PUBLICIDAD</t>
  </si>
  <si>
    <t>ESPECIALES</t>
  </si>
  <si>
    <t>TOTAL PROCEDIMIENTO</t>
  </si>
  <si>
    <t>TOTAL POR CONTRATO</t>
  </si>
  <si>
    <t>%2</t>
  </si>
  <si>
    <t>PORCENTAJE</t>
  </si>
  <si>
    <t>TIPO</t>
  </si>
  <si>
    <t>ABIERTO 1 CRITERIO. DE URGENCIA</t>
  </si>
  <si>
    <t>PROC. ORDINARIO</t>
  </si>
  <si>
    <t xml:space="preserve">PROC. DE URGENCIA </t>
  </si>
  <si>
    <t>PROC. DE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</si>
</sst>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0" applyNumberFormat="1"/>
    <xf numFmtId="10" fontId="0" fillId="0" borderId="0" xfId="2" applyNumberFormat="1" applyFont="1"/>
    <xf numFmtId="8" fontId="0" fillId="0" borderId="0" xfId="0" applyNumberFormat="1"/>
    <xf numFmtId="9" fontId="0" fillId="0" borderId="0" xfId="2" applyNumberFormat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8" fontId="0" fillId="0" borderId="0" xfId="1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8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0" fontId="0" fillId="0" borderId="0" xfId="0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12">
    <dxf>
      <numFmt numFmtId="34" formatCode="_-* #,##0.00\ &quot;€&quot;_-;\-* #,##0.00\ &quot;€&quot;_-;_-* &quot;-&quot;??\ &quot;€&quot;_-;_-@_-"/>
    </dxf>
    <dxf>
      <numFmt numFmtId="13" formatCode="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A2:G9" totalsRowShown="0">
  <tableColumns count="7">
    <tableColumn id="1" name="CONTRATOS"/>
    <tableColumn id="2" name="OBRAS" dataDxfId="11"/>
    <tableColumn id="3" name="SUMINISTROS" dataDxfId="10"/>
    <tableColumn id="4" name="SERVICIOS" dataDxfId="9"/>
    <tableColumn id="5" name="ESPECIALES"/>
    <tableColumn id="6" name="PRIVADOS"/>
    <tableColumn id="7" name="TOTAL PROCEDIMIENTO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27" displayName="Tabla27" ref="A12:E18" totalsRowShown="0" headerRowDxfId="7" dataDxfId="6">
  <tableColumns count="5">
    <tableColumn id="1" name="TIPO" dataDxfId="5"/>
    <tableColumn id="2" name="PROC. ORDINARIO" dataDxfId="4" dataCellStyle="Moneda"/>
    <tableColumn id="3" name="%" dataDxfId="3" dataCellStyle="Porcentaje">
      <calculatedColumnFormula>Tabla27[[#This Row],[PROC. ORDINARIO]]/B$18</calculatedColumnFormula>
    </tableColumn>
    <tableColumn id="4" name="PROC. DE URGENCIA" dataDxfId="2"/>
    <tableColumn id="5" name="%2" dataDxfId="1" dataCellStyle="Porcentaje">
      <calculatedColumnFormula>Tabla27[[#This Row],[PROC. DE URGENCIA]]/D$18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A21:C24" totalsRowShown="0">
  <tableColumns count="3">
    <tableColumn id="1" name="TIPO"/>
    <tableColumn id="2" name="VOLUMEN" dataDxfId="0"/>
    <tableColumn id="3" name="PORCENTAJE">
      <calculatedColumnFormula>B22/B$24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A21" sqref="A21:C24"/>
    </sheetView>
  </sheetViews>
  <sheetFormatPr baseColWidth="10" defaultRowHeight="15" x14ac:dyDescent="0.25"/>
  <cols>
    <col min="1" max="1" width="38.85546875" bestFit="1" customWidth="1"/>
    <col min="2" max="2" width="27.140625" bestFit="1" customWidth="1"/>
    <col min="3" max="3" width="15.7109375" bestFit="1" customWidth="1"/>
    <col min="4" max="4" width="30.42578125" bestFit="1" customWidth="1"/>
    <col min="5" max="5" width="13.28515625" bestFit="1" customWidth="1"/>
    <col min="6" max="6" width="12.28515625" customWidth="1"/>
    <col min="7" max="7" width="24.140625" customWidth="1"/>
  </cols>
  <sheetData>
    <row r="2" spans="1:7" x14ac:dyDescent="0.25">
      <c r="A2" t="s">
        <v>7</v>
      </c>
      <c r="B2" t="s">
        <v>0</v>
      </c>
      <c r="C2" t="s">
        <v>1</v>
      </c>
      <c r="D2" t="s">
        <v>2</v>
      </c>
      <c r="E2" t="s">
        <v>13</v>
      </c>
      <c r="F2" t="s">
        <v>3</v>
      </c>
      <c r="G2" t="s">
        <v>14</v>
      </c>
    </row>
    <row r="3" spans="1:7" x14ac:dyDescent="0.25">
      <c r="A3" t="s">
        <v>8</v>
      </c>
      <c r="C3" s="3">
        <v>336056.48</v>
      </c>
      <c r="D3" s="3">
        <v>720366.24</v>
      </c>
      <c r="E3" s="3">
        <v>7800</v>
      </c>
      <c r="F3" s="3">
        <v>703247.04</v>
      </c>
      <c r="G3" s="3">
        <v>1767469.76</v>
      </c>
    </row>
    <row r="4" spans="1:7" x14ac:dyDescent="0.25">
      <c r="A4" t="s">
        <v>9</v>
      </c>
      <c r="B4" s="3">
        <v>599338.34</v>
      </c>
      <c r="C4" s="3">
        <v>2361787.5</v>
      </c>
      <c r="D4" s="3">
        <v>2902031.24</v>
      </c>
      <c r="G4" s="3">
        <v>5863157.0800000001</v>
      </c>
    </row>
    <row r="5" spans="1:7" x14ac:dyDescent="0.25">
      <c r="A5" t="s">
        <v>10</v>
      </c>
      <c r="B5" s="3">
        <v>231495.75</v>
      </c>
      <c r="C5" s="3">
        <v>192694.29</v>
      </c>
      <c r="D5" s="3">
        <v>190268</v>
      </c>
      <c r="G5" s="3">
        <v>614458.04</v>
      </c>
    </row>
    <row r="6" spans="1:7" x14ac:dyDescent="0.25">
      <c r="A6" t="s">
        <v>11</v>
      </c>
      <c r="B6" s="3">
        <v>1059406.8700000001</v>
      </c>
      <c r="C6" s="3">
        <v>41318.82</v>
      </c>
      <c r="D6" s="3">
        <v>157092.39000000001</v>
      </c>
      <c r="G6" s="3">
        <v>1257818.08</v>
      </c>
    </row>
    <row r="7" spans="1:7" x14ac:dyDescent="0.25">
      <c r="A7" t="s">
        <v>12</v>
      </c>
      <c r="F7" s="3">
        <v>59064</v>
      </c>
      <c r="G7" s="3">
        <v>59064</v>
      </c>
    </row>
    <row r="8" spans="1:7" x14ac:dyDescent="0.25">
      <c r="A8" t="s">
        <v>19</v>
      </c>
      <c r="C8" s="3">
        <v>43725.1</v>
      </c>
      <c r="G8" s="3">
        <v>43725.1</v>
      </c>
    </row>
    <row r="9" spans="1:7" x14ac:dyDescent="0.25">
      <c r="A9" t="s">
        <v>15</v>
      </c>
      <c r="B9" s="3">
        <v>1890240.96</v>
      </c>
      <c r="C9" s="3">
        <v>2975582.19</v>
      </c>
      <c r="D9" s="3">
        <v>3969757.87</v>
      </c>
      <c r="E9" s="3">
        <v>7800</v>
      </c>
      <c r="F9" s="3">
        <v>762311.04</v>
      </c>
      <c r="G9" s="3">
        <v>9605692.0600000005</v>
      </c>
    </row>
    <row r="12" spans="1:7" x14ac:dyDescent="0.25">
      <c r="A12" s="5" t="s">
        <v>18</v>
      </c>
      <c r="B12" s="6" t="s">
        <v>20</v>
      </c>
      <c r="C12" s="6" t="s">
        <v>6</v>
      </c>
      <c r="D12" s="6" t="s">
        <v>22</v>
      </c>
      <c r="E12" s="6" t="s">
        <v>16</v>
      </c>
    </row>
    <row r="13" spans="1:7" x14ac:dyDescent="0.25">
      <c r="A13" s="7" t="s">
        <v>8</v>
      </c>
      <c r="B13" s="8">
        <f>G3</f>
        <v>1767469.76</v>
      </c>
      <c r="C13" s="9">
        <f>Tabla27[[#This Row],[PROC. ORDINARIO]]/B$18</f>
        <v>0.18484374265187797</v>
      </c>
      <c r="D13" s="10">
        <f>+G8</f>
        <v>43725.1</v>
      </c>
      <c r="E13" s="11">
        <f>Tabla27[[#This Row],[PROC. DE URGENCIA]]/D$18</f>
        <v>1</v>
      </c>
    </row>
    <row r="14" spans="1:7" x14ac:dyDescent="0.25">
      <c r="A14" s="7" t="s">
        <v>9</v>
      </c>
      <c r="B14" s="8">
        <f>+G4</f>
        <v>5863157.0800000001</v>
      </c>
      <c r="C14" s="9">
        <f>Tabla27[[#This Row],[PROC. ORDINARIO]]/B$18</f>
        <v>0.61317478971920647</v>
      </c>
      <c r="D14" s="12"/>
      <c r="E14" s="11"/>
    </row>
    <row r="15" spans="1:7" x14ac:dyDescent="0.25">
      <c r="A15" s="7" t="s">
        <v>10</v>
      </c>
      <c r="B15" s="8">
        <f>+G5</f>
        <v>614458.04</v>
      </c>
      <c r="C15" s="9">
        <f>Tabla27[[#This Row],[PROC. ORDINARIO]]/B$18</f>
        <v>6.4260631998669868E-2</v>
      </c>
      <c r="D15" s="12"/>
      <c r="E15" s="11"/>
    </row>
    <row r="16" spans="1:7" x14ac:dyDescent="0.25">
      <c r="A16" s="7" t="s">
        <v>11</v>
      </c>
      <c r="B16" s="8">
        <f>+G6</f>
        <v>1257818.08</v>
      </c>
      <c r="C16" s="9">
        <f>Tabla27[[#This Row],[PROC. ORDINARIO]]/B$18</f>
        <v>0.13154386385790232</v>
      </c>
      <c r="D16" s="12"/>
      <c r="E16" s="11"/>
    </row>
    <row r="17" spans="1:5" x14ac:dyDescent="0.25">
      <c r="A17" s="7" t="s">
        <v>12</v>
      </c>
      <c r="B17" s="8">
        <f>+G7</f>
        <v>59064</v>
      </c>
      <c r="C17" s="9">
        <f>Tabla27[[#This Row],[PROC. ORDINARIO]]/B$18</f>
        <v>6.1769717723433749E-3</v>
      </c>
      <c r="D17" s="12"/>
      <c r="E17" s="11"/>
    </row>
    <row r="18" spans="1:5" x14ac:dyDescent="0.25">
      <c r="A18" s="7" t="s">
        <v>4</v>
      </c>
      <c r="B18" s="10">
        <f>SUM(B13:B17)</f>
        <v>9561966.9600000009</v>
      </c>
      <c r="C18" s="11">
        <f>Tabla27[[#This Row],[PROC. ORDINARIO]]/B$18</f>
        <v>1</v>
      </c>
      <c r="D18" s="10">
        <f>SUM(D13:D17)</f>
        <v>43725.1</v>
      </c>
      <c r="E18" s="11">
        <f>Tabla27[[#This Row],[PROC. DE URGENCIA]]/D$18</f>
        <v>1</v>
      </c>
    </row>
    <row r="21" spans="1:5" x14ac:dyDescent="0.25">
      <c r="A21" t="s">
        <v>18</v>
      </c>
      <c r="B21" t="s">
        <v>5</v>
      </c>
      <c r="C21" t="s">
        <v>17</v>
      </c>
    </row>
    <row r="22" spans="1:5" x14ac:dyDescent="0.25">
      <c r="A22" t="s">
        <v>20</v>
      </c>
      <c r="B22" s="1">
        <f>B18</f>
        <v>9561966.9600000009</v>
      </c>
      <c r="C22" s="2">
        <f>B22/B$24</f>
        <v>0.99544800106781695</v>
      </c>
    </row>
    <row r="23" spans="1:5" x14ac:dyDescent="0.25">
      <c r="A23" t="s">
        <v>21</v>
      </c>
      <c r="B23" s="1">
        <f>D18</f>
        <v>43725.1</v>
      </c>
      <c r="C23" s="2">
        <f t="shared" ref="C23:C24" si="0">B23/B$24</f>
        <v>4.5519989321831326E-3</v>
      </c>
    </row>
    <row r="24" spans="1:5" x14ac:dyDescent="0.25">
      <c r="A24" t="s">
        <v>4</v>
      </c>
      <c r="B24" s="1">
        <f>SUM(B22:B23)</f>
        <v>9605692.0600000005</v>
      </c>
      <c r="C24" s="4">
        <f t="shared" si="0"/>
        <v>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Gómez Díaz</dc:creator>
  <cp:lastModifiedBy>Sandra Gómez Díaz</cp:lastModifiedBy>
  <dcterms:created xsi:type="dcterms:W3CDTF">2021-12-28T09:53:14Z</dcterms:created>
  <dcterms:modified xsi:type="dcterms:W3CDTF">2021-12-28T13:09:46Z</dcterms:modified>
</cp:coreProperties>
</file>